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08\1 výzva\"/>
    </mc:Choice>
  </mc:AlternateContent>
  <xr:revisionPtr revIDLastSave="0" documentId="13_ncr:1_{453B4AE0-AB04-4492-9EA9-D16B60E508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T7" i="1"/>
  <c r="S8" i="1"/>
  <c r="S12" i="1" l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12" i="1"/>
  <c r="P13" i="1"/>
  <c r="P14" i="1"/>
  <c r="P15" i="1"/>
  <c r="P16" i="1"/>
  <c r="P17" i="1"/>
  <c r="P18" i="1"/>
  <c r="P19" i="1"/>
  <c r="S9" i="1"/>
  <c r="T9" i="1"/>
  <c r="S10" i="1"/>
  <c r="S20" i="1"/>
  <c r="T20" i="1"/>
  <c r="P9" i="1"/>
  <c r="P10" i="1"/>
  <c r="P20" i="1"/>
  <c r="S7" i="1" l="1"/>
  <c r="P7" i="1"/>
  <c r="Q23" i="1" s="1"/>
  <c r="R23" i="1" l="1"/>
</calcChain>
</file>

<file path=xl/sharedStrings.xml><?xml version="1.0" encoding="utf-8"?>
<sst xmlns="http://schemas.openxmlformats.org/spreadsheetml/2006/main" count="101" uniqueCount="70">
  <si>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</si>
  <si>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</si>
  <si>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</si>
  <si>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</si>
  <si>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</si>
  <si>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</si>
  <si>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</si>
  <si>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</si>
  <si>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</si>
  <si>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</si>
  <si>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</si>
  <si>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</si>
  <si>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</si>
  <si>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</si>
  <si>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</si>
  <si>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</si>
  <si>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</si>
  <si>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</si>
  <si>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</si>
  <si>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</si>
  <si>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</si>
  <si>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</si>
  <si>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</si>
  <si>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</si>
  <si>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</si>
  <si>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</si>
  <si>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</si>
  <si>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</si>
  <si>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</si>
  <si>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</si>
  <si>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</si>
  <si>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</si>
  <si>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</si>
  <si>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</si>
  <si>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</si>
  <si>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21 dní</t>
  </si>
  <si>
    <t>Pokud financováno z projektových prostředků, pak ŘEŠITEL uvede: NÁZEV A ČÍSLO DOTAČNÍHO PROJEKTU</t>
  </si>
  <si>
    <t>Ing. Roman Polák,
Tel.: 37763 8753</t>
  </si>
  <si>
    <t xml:space="preserve">Příloha č. 2 Kupní smlouvy - technická specifikace
Výpočetní technika (III.) 108 - 2025 </t>
  </si>
  <si>
    <t>Notebook 2v1</t>
  </si>
  <si>
    <t>Notebook 14"</t>
  </si>
  <si>
    <t>Vertikální myš</t>
  </si>
  <si>
    <t>Myš k notebooku</t>
  </si>
  <si>
    <t>Flash disk</t>
  </si>
  <si>
    <t>Flash disk dual</t>
  </si>
  <si>
    <t>UTP kabel</t>
  </si>
  <si>
    <t>bal</t>
  </si>
  <si>
    <t>Konektory RJ-45</t>
  </si>
  <si>
    <t>Set klávesnice a myši</t>
  </si>
  <si>
    <t>Brašna na notebook 14"</t>
  </si>
  <si>
    <t>Společná faktura</t>
  </si>
  <si>
    <t>Univerzitní 22,
301 00 Plzeň,
Fakulta strojní - Katedra konstruování strojů</t>
  </si>
  <si>
    <t>Záruka na zboží 60 měsíců.</t>
  </si>
  <si>
    <t>Záruka na zboží 60 měsíců,
servis NBD on site.</t>
  </si>
  <si>
    <t>Dokovací stanice USB-C (kompatibilní s pol.č. 1)</t>
  </si>
  <si>
    <r>
      <t>Originální dokovací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1. </t>
    </r>
    <r>
      <rPr>
        <sz val="11"/>
        <color theme="1"/>
        <rFont val="Calibri"/>
        <family val="2"/>
        <charset val="238"/>
        <scheme val="minor"/>
      </rPr>
      <t xml:space="preserve">
Připojení konektorem USB-C. 
Minimální počty portů: 4x USB-A, 2x DisplayPort, 1x HDMI, 1x RJ-45, 1x Audio jack 3,5". 
Slot na bezpečnostní zámek. 
Záruka 60 měsíců, servis NBD on site.</t>
    </r>
  </si>
  <si>
    <t>Operační systém Windows 64-bit (Windows 11 Pro), předinstalovaný (nesmí to být licence typu K12 (EDU)).
OS Windows požadujeme z důvodu kompatibility s interními aplikacemi ZČU (Stag, Magion,...).
Existence ovladačů použitého HW ve Windows 11.</t>
  </si>
  <si>
    <t>Provedení notebooku klasické.
Výkon procesoru v Passmark CPU více než 19 000 bodů (platné ke dni 16.6.2025), minimálně 12 jader. 
Operační paměť minimálně 32 GB typu DDR5.
SSD disk o kapacitě minimálně 1 TB.
Integrovaná wifi karta se standardem minimálně WiFi 6 a Bluetooth 5.3.
Displej matný nebo antireflexní 14" s min. rozlišením 1920 x 1200 nedotykový. Poměr stran 16:10. Technologie displeje IPS, VA nebo varianty těchto technologií. Svítivost min. 300Nits. 
Podpora zobrazení na 3 displeje s využitím dokovací stanice.
Vestavěný mikrofon a webkamera s rozlišením alespoň 5Mpx.
Minimální počty a verze portů: 1x HDMI 2.1, 2x USB-A, 2x USB-C, 1x 3,5mm jack (kombinovaný audio výstup/mikrofon), 1x RJ-45 (Ethernet).
Podpora prostřednictvím internetu musí umožňovat stahování ovladačů a manuálu z internetu adresně pro konkrétní zadaný typ (sériové číslo) zařízení. 
Podpora TPM 2.0 (Trusted Platform Module).
Celokovová konstrukce.
CZ Klávesnice s podsvícením, odolná proti polití. 
Čtečka otisku prstů.
Podpora dokování přes USB-C.
Slot na bezpečnostní zámek.
Hmotnost maximálně 1,5 kg.
Záruka 60 měsíců, servis NBD on site.</t>
  </si>
  <si>
    <t>Provedení notebooku s překlopitelnou neodjímatelnou obrazovkou.
Výkon procesoru v Passmark CPU více než 16 900 bodů (platné ke dni 16.6.2025), minimálně 8 jader. 
Operační paměť minimálně 32 GB typu DDR5.
SSD disk o kapacitě minimálně 1 TB.
Integrovaná wifi karta se standardem WiFi 7 a Bluetooth 5.4.
Displej matný nebo antireflexní 14" s min. 2,5K rozlišením 2560 x 1600 dotykový. Poměr stran 16:10. Technologie displeje IPS, VA nebo varianty těchto technologií. Obnovovací frekvence displeje minimálně 120Hz, svítivost min. 400Nits. 
Podpora dotykového pera (součástí balení). 
Podpora zobrazení na 3 displeje(4K) s využitím dokovací stanice.
Vestavěný mikrofon a webkamera s rozlišením alespoň 5Mpx.
Minimální počty a verze portů: 1x HDMI 2.1, 1x USB-A, 3x USB-C, 1x 3,5 mm jack (kombinovaný audio výstup/mikrofon).
Podpora prostřednictvím internetu musí umožňovat stahování ovladačů a manuálu z internetu adresně pro konkrétní zadaný typ (sériové číslo) zařízení. 
Podpora TPM 2.0 (Trusted Platform Module).
Celokovová konstrukce.
CZ Klávesnice s podsvícením, odolná proti polití. 
Čtečka otisku prstů.
Podpora dokování přes USB-C.
Slot na bezpečnostní zámek.
Hmotnost maximálně 1,5 kg.
Záruka 60 měsíců, servis NBD on site.</t>
  </si>
  <si>
    <t>Dokovací stanice USB-C (kompatibilní s pol.č. 3)</t>
  </si>
  <si>
    <r>
      <t>Originální dokovací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3</t>
    </r>
    <r>
      <rPr>
        <sz val="11"/>
        <color theme="1"/>
        <rFont val="Calibri"/>
        <family val="2"/>
        <charset val="238"/>
        <scheme val="minor"/>
      </rPr>
      <t>. 
Připojení konektorem USB-C. 
Minimální počty portů: 4x USB-A, 2x DisplayPort, 1x HDMI, 1x RJ-45, 1x Audio jack 3,5". 
Slot na bezpečnostní zámek. 
Záruka 60 měsíců, servis NBD on site.</t>
    </r>
  </si>
  <si>
    <t>Záruka na zboží 60 měsíců, 
servis NBD on site.</t>
  </si>
  <si>
    <t>Bezdrátová vertikální myš pro praváky. 
Optický senzor s min. 4000DPI. 
Minimálně 6 tlačítek. 
Napájení pomocí baterie (1x) typu AA - součástí balení. 
Připojení přes Bluetooth a USB-A přijímač. 
Provedení tmavě šedé nebo černé.</t>
  </si>
  <si>
    <t>Bezdrátová myš pro praváky. 
Optický senzor s min. 4000DPI. 
Minimálně 5 tlačítek. Tichá tlačítka. 
Klasické kolečko myši. 
Nastavitelná boční tlačítka. 
Napájení pomocí baterie (1x) typu AA. 
Připojení přes Bluetooth a USB-A přijímačem. 
Provedení tmavě šedé nebo černé.</t>
  </si>
  <si>
    <t>Flash disk s kapacitou 512GB. 
Konektor USB-A. 
Kovové zpracování. 
Rychlost zápisu minimálně 100MB/s, rychlost čtení minimálně 200MB/s.
Záruka 60 měsíců.</t>
  </si>
  <si>
    <t>Flash disk s kapacitou 512GB. 
Duální konektor USB-A a USB-C jako součástí těla (bez redukce). 
Kovové zpracování. 
Rychlost zápisu minimálně 25MB/s, rychlost čtení minimálně 150MB/s.
Záruka 60 měsíců.</t>
  </si>
  <si>
    <t>Síťový nestíněný datový kabel UTP CAT5E typu drát (plný měděný vodič). 
Balení v krabici s délkou minimálně 300 metrů.</t>
  </si>
  <si>
    <r>
      <t xml:space="preserve">Konektor RJ45 CAT5E (drát) síťový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9. </t>
    </r>
  </si>
  <si>
    <t>Bezdrátový set klávesnice a myši. 
Připojení přes jednotný USB přijímač. 
České rozložení klávesnice včetně numerické části, chiclet klávesy.
Myš symetrická použitelná pro praváky i leváky, optický senzor s rozlišením min. 1600 DPI, rolovací kolečko, tlačítko na změnu DPI.</t>
  </si>
  <si>
    <t>Brašna na notebook do velikosti 14,1" s polstrováním. 
S rukojetí a popruhem přes rameno. 
Uzavíratelná na ZIP. 
Oddělená kapsa na ZIP pro adaptér a myš. 
Provedení černé nebo tmavě šedé.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</si>
</sst>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5" fillId="4" borderId="20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14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25" fillId="4" borderId="25" xfId="0" applyFont="1" applyFill="1" applyBorder="1" applyAlignment="1" applyProtection="1">
      <alignment horizontal="center" vertical="center" wrapTex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G1" zoomScale="59" zoomScaleNormal="59" workbookViewId="0">
      <selection activeCell="Q9" sqref="Q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8" customWidth="1"/>
    <col min="5" max="5" width="10.5703125" style="22" customWidth="1"/>
    <col min="6" max="6" width="160.140625" style="4" customWidth="1"/>
    <col min="7" max="7" width="35.85546875" style="6" customWidth="1"/>
    <col min="8" max="8" width="31.85546875" style="6" customWidth="1"/>
    <col min="9" max="9" width="25.7109375" style="6" customWidth="1"/>
    <col min="10" max="10" width="16.140625" style="4" customWidth="1"/>
    <col min="11" max="11" width="27.42578125" style="1" hidden="1" customWidth="1"/>
    <col min="12" max="12" width="28.42578125" style="1" customWidth="1"/>
    <col min="13" max="13" width="23.42578125" style="1" customWidth="1"/>
    <col min="14" max="14" width="29.8554687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33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333.75" customHeight="1" thickTop="1" x14ac:dyDescent="0.25">
      <c r="A7" s="37"/>
      <c r="B7" s="38">
        <v>1</v>
      </c>
      <c r="C7" s="39" t="s">
        <v>39</v>
      </c>
      <c r="D7" s="40">
        <v>4</v>
      </c>
      <c r="E7" s="41" t="s">
        <v>32</v>
      </c>
      <c r="F7" s="42" t="s">
        <v>58</v>
      </c>
      <c r="G7" s="140"/>
      <c r="H7" s="145"/>
      <c r="I7" s="43" t="s">
        <v>50</v>
      </c>
      <c r="J7" s="44" t="s">
        <v>34</v>
      </c>
      <c r="K7" s="45"/>
      <c r="L7" s="46" t="s">
        <v>53</v>
      </c>
      <c r="M7" s="47" t="s">
        <v>37</v>
      </c>
      <c r="N7" s="47" t="s">
        <v>51</v>
      </c>
      <c r="O7" s="48" t="s">
        <v>35</v>
      </c>
      <c r="P7" s="49">
        <f>D7*Q7</f>
        <v>134000</v>
      </c>
      <c r="Q7" s="50">
        <v>33500</v>
      </c>
      <c r="R7" s="147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7.5" customHeight="1" x14ac:dyDescent="0.25">
      <c r="A8" s="37"/>
      <c r="B8" s="55"/>
      <c r="C8" s="56"/>
      <c r="D8" s="57"/>
      <c r="E8" s="58"/>
      <c r="F8" s="59" t="s">
        <v>56</v>
      </c>
      <c r="G8" s="141"/>
      <c r="H8" s="60" t="s">
        <v>34</v>
      </c>
      <c r="I8" s="61"/>
      <c r="J8" s="62"/>
      <c r="K8" s="63"/>
      <c r="L8" s="64"/>
      <c r="M8" s="65"/>
      <c r="N8" s="65"/>
      <c r="O8" s="66"/>
      <c r="P8" s="67"/>
      <c r="Q8" s="68"/>
      <c r="R8" s="148"/>
      <c r="S8" s="69">
        <f>D7*R8</f>
        <v>0</v>
      </c>
      <c r="T8" s="70"/>
      <c r="U8" s="71"/>
      <c r="V8" s="72"/>
    </row>
    <row r="9" spans="1:22" ht="108.75" customHeight="1" x14ac:dyDescent="0.25">
      <c r="A9" s="37"/>
      <c r="B9" s="73">
        <v>2</v>
      </c>
      <c r="C9" s="74" t="s">
        <v>54</v>
      </c>
      <c r="D9" s="75">
        <v>4</v>
      </c>
      <c r="E9" s="76" t="s">
        <v>32</v>
      </c>
      <c r="F9" s="77" t="s">
        <v>55</v>
      </c>
      <c r="G9" s="142"/>
      <c r="H9" s="78" t="s">
        <v>34</v>
      </c>
      <c r="I9" s="61"/>
      <c r="J9" s="62"/>
      <c r="K9" s="63"/>
      <c r="L9" s="79" t="s">
        <v>53</v>
      </c>
      <c r="M9" s="80"/>
      <c r="N9" s="80"/>
      <c r="O9" s="66"/>
      <c r="P9" s="81">
        <f>D9*Q9</f>
        <v>11200</v>
      </c>
      <c r="Q9" s="82">
        <v>2800</v>
      </c>
      <c r="R9" s="149"/>
      <c r="S9" s="83">
        <f>D9*R9</f>
        <v>0</v>
      </c>
      <c r="T9" s="84" t="str">
        <f t="shared" ref="T9:T20" si="0">IF(ISNUMBER(R9), IF(R9&gt;Q9,"NEVYHOVUJE","VYHOVUJE")," ")</f>
        <v xml:space="preserve"> </v>
      </c>
      <c r="U9" s="71"/>
      <c r="V9" s="85" t="s">
        <v>13</v>
      </c>
    </row>
    <row r="10" spans="1:22" ht="324" customHeight="1" x14ac:dyDescent="0.25">
      <c r="A10" s="37"/>
      <c r="B10" s="86">
        <v>3</v>
      </c>
      <c r="C10" s="87" t="s">
        <v>40</v>
      </c>
      <c r="D10" s="88">
        <v>3</v>
      </c>
      <c r="E10" s="89" t="s">
        <v>32</v>
      </c>
      <c r="F10" s="90" t="s">
        <v>57</v>
      </c>
      <c r="G10" s="143"/>
      <c r="H10" s="146"/>
      <c r="I10" s="61"/>
      <c r="J10" s="62"/>
      <c r="K10" s="63"/>
      <c r="L10" s="91" t="s">
        <v>53</v>
      </c>
      <c r="M10" s="80"/>
      <c r="N10" s="80"/>
      <c r="O10" s="66"/>
      <c r="P10" s="92">
        <f>D10*Q10</f>
        <v>63000</v>
      </c>
      <c r="Q10" s="93">
        <v>21000</v>
      </c>
      <c r="R10" s="150"/>
      <c r="S10" s="94">
        <f>D10*R10</f>
        <v>0</v>
      </c>
      <c r="T10" s="95" t="str">
        <f>IF(R10+R11, IF(R10+R11&gt;Q10,"NEVYHOVUJE","VYHOVUJE")," ")</f>
        <v xml:space="preserve"> </v>
      </c>
      <c r="U10" s="71"/>
      <c r="V10" s="96" t="s">
        <v>11</v>
      </c>
    </row>
    <row r="11" spans="1:22" ht="71.25" customHeight="1" x14ac:dyDescent="0.25">
      <c r="A11" s="37"/>
      <c r="B11" s="55"/>
      <c r="C11" s="97"/>
      <c r="D11" s="57"/>
      <c r="E11" s="58"/>
      <c r="F11" s="59" t="s">
        <v>56</v>
      </c>
      <c r="G11" s="141"/>
      <c r="H11" s="60" t="s">
        <v>34</v>
      </c>
      <c r="I11" s="61"/>
      <c r="J11" s="62"/>
      <c r="K11" s="63"/>
      <c r="L11" s="64"/>
      <c r="M11" s="80"/>
      <c r="N11" s="80"/>
      <c r="O11" s="66"/>
      <c r="P11" s="67"/>
      <c r="Q11" s="68"/>
      <c r="R11" s="148"/>
      <c r="S11" s="69">
        <f>D10*R11</f>
        <v>0</v>
      </c>
      <c r="T11" s="70"/>
      <c r="U11" s="71"/>
      <c r="V11" s="72"/>
    </row>
    <row r="12" spans="1:22" ht="96" customHeight="1" x14ac:dyDescent="0.25">
      <c r="A12" s="37"/>
      <c r="B12" s="73">
        <v>4</v>
      </c>
      <c r="C12" s="74" t="s">
        <v>59</v>
      </c>
      <c r="D12" s="75">
        <v>3</v>
      </c>
      <c r="E12" s="76" t="s">
        <v>32</v>
      </c>
      <c r="F12" s="77" t="s">
        <v>60</v>
      </c>
      <c r="G12" s="142"/>
      <c r="H12" s="78" t="s">
        <v>34</v>
      </c>
      <c r="I12" s="61"/>
      <c r="J12" s="62"/>
      <c r="K12" s="63"/>
      <c r="L12" s="79" t="s">
        <v>61</v>
      </c>
      <c r="M12" s="80"/>
      <c r="N12" s="80"/>
      <c r="O12" s="66"/>
      <c r="P12" s="81">
        <f>D12*Q12</f>
        <v>8400</v>
      </c>
      <c r="Q12" s="82">
        <v>2800</v>
      </c>
      <c r="R12" s="149"/>
      <c r="S12" s="83">
        <f>D12*R12</f>
        <v>0</v>
      </c>
      <c r="T12" s="84" t="str">
        <f t="shared" ref="T12:T19" si="1">IF(ISNUMBER(R12), IF(R12&gt;Q12,"NEVYHOVUJE","VYHOVUJE")," ")</f>
        <v xml:space="preserve"> </v>
      </c>
      <c r="U12" s="71"/>
      <c r="V12" s="85" t="s">
        <v>13</v>
      </c>
    </row>
    <row r="13" spans="1:22" ht="112.5" customHeight="1" x14ac:dyDescent="0.25">
      <c r="A13" s="37"/>
      <c r="B13" s="73">
        <v>5</v>
      </c>
      <c r="C13" s="98" t="s">
        <v>41</v>
      </c>
      <c r="D13" s="75">
        <v>1</v>
      </c>
      <c r="E13" s="76" t="s">
        <v>32</v>
      </c>
      <c r="F13" s="77" t="s">
        <v>62</v>
      </c>
      <c r="G13" s="142"/>
      <c r="H13" s="78" t="s">
        <v>34</v>
      </c>
      <c r="I13" s="61"/>
      <c r="J13" s="62"/>
      <c r="K13" s="63"/>
      <c r="L13" s="91"/>
      <c r="M13" s="80"/>
      <c r="N13" s="80"/>
      <c r="O13" s="66"/>
      <c r="P13" s="81">
        <f>D13*Q13</f>
        <v>1250</v>
      </c>
      <c r="Q13" s="82">
        <v>1250</v>
      </c>
      <c r="R13" s="149"/>
      <c r="S13" s="83">
        <f>D13*R13</f>
        <v>0</v>
      </c>
      <c r="T13" s="84" t="str">
        <f t="shared" si="1"/>
        <v xml:space="preserve"> </v>
      </c>
      <c r="U13" s="71"/>
      <c r="V13" s="96" t="s">
        <v>14</v>
      </c>
    </row>
    <row r="14" spans="1:22" ht="143.25" customHeight="1" x14ac:dyDescent="0.25">
      <c r="A14" s="37"/>
      <c r="B14" s="73">
        <v>6</v>
      </c>
      <c r="C14" s="98" t="s">
        <v>42</v>
      </c>
      <c r="D14" s="75">
        <v>5</v>
      </c>
      <c r="E14" s="76" t="s">
        <v>32</v>
      </c>
      <c r="F14" s="77" t="s">
        <v>63</v>
      </c>
      <c r="G14" s="142"/>
      <c r="H14" s="78" t="s">
        <v>34</v>
      </c>
      <c r="I14" s="61"/>
      <c r="J14" s="62"/>
      <c r="K14" s="63"/>
      <c r="L14" s="64"/>
      <c r="M14" s="80"/>
      <c r="N14" s="80"/>
      <c r="O14" s="66"/>
      <c r="P14" s="81">
        <f>D14*Q14</f>
        <v>3750</v>
      </c>
      <c r="Q14" s="82">
        <v>750</v>
      </c>
      <c r="R14" s="149"/>
      <c r="S14" s="83">
        <f>D14*R14</f>
        <v>0</v>
      </c>
      <c r="T14" s="84" t="str">
        <f t="shared" si="1"/>
        <v xml:space="preserve"> </v>
      </c>
      <c r="U14" s="71"/>
      <c r="V14" s="72"/>
    </row>
    <row r="15" spans="1:22" ht="93" customHeight="1" x14ac:dyDescent="0.25">
      <c r="A15" s="37"/>
      <c r="B15" s="73">
        <v>7</v>
      </c>
      <c r="C15" s="98" t="s">
        <v>43</v>
      </c>
      <c r="D15" s="75">
        <v>5</v>
      </c>
      <c r="E15" s="76" t="s">
        <v>32</v>
      </c>
      <c r="F15" s="77" t="s">
        <v>64</v>
      </c>
      <c r="G15" s="142"/>
      <c r="H15" s="78" t="s">
        <v>34</v>
      </c>
      <c r="I15" s="61"/>
      <c r="J15" s="62"/>
      <c r="K15" s="63"/>
      <c r="L15" s="79" t="s">
        <v>52</v>
      </c>
      <c r="M15" s="80"/>
      <c r="N15" s="80"/>
      <c r="O15" s="66"/>
      <c r="P15" s="81">
        <f>D15*Q15</f>
        <v>4000</v>
      </c>
      <c r="Q15" s="82">
        <v>800</v>
      </c>
      <c r="R15" s="149"/>
      <c r="S15" s="83">
        <f>D15*R15</f>
        <v>0</v>
      </c>
      <c r="T15" s="84" t="str">
        <f t="shared" si="1"/>
        <v xml:space="preserve"> </v>
      </c>
      <c r="U15" s="71"/>
      <c r="V15" s="96" t="s">
        <v>12</v>
      </c>
    </row>
    <row r="16" spans="1:22" ht="105" customHeight="1" x14ac:dyDescent="0.25">
      <c r="A16" s="37"/>
      <c r="B16" s="73">
        <v>8</v>
      </c>
      <c r="C16" s="98" t="s">
        <v>44</v>
      </c>
      <c r="D16" s="75">
        <v>5</v>
      </c>
      <c r="E16" s="76" t="s">
        <v>32</v>
      </c>
      <c r="F16" s="77" t="s">
        <v>65</v>
      </c>
      <c r="G16" s="142"/>
      <c r="H16" s="78" t="s">
        <v>34</v>
      </c>
      <c r="I16" s="61"/>
      <c r="J16" s="62"/>
      <c r="K16" s="63"/>
      <c r="L16" s="79" t="s">
        <v>52</v>
      </c>
      <c r="M16" s="80"/>
      <c r="N16" s="80"/>
      <c r="O16" s="66"/>
      <c r="P16" s="81">
        <f>D16*Q16</f>
        <v>6000</v>
      </c>
      <c r="Q16" s="82">
        <v>1200</v>
      </c>
      <c r="R16" s="149"/>
      <c r="S16" s="83">
        <f>D16*R16</f>
        <v>0</v>
      </c>
      <c r="T16" s="84" t="str">
        <f t="shared" si="1"/>
        <v xml:space="preserve"> </v>
      </c>
      <c r="U16" s="71"/>
      <c r="V16" s="72"/>
    </row>
    <row r="17" spans="1:22" ht="47.25" customHeight="1" x14ac:dyDescent="0.25">
      <c r="A17" s="37"/>
      <c r="B17" s="73">
        <v>9</v>
      </c>
      <c r="C17" s="98" t="s">
        <v>45</v>
      </c>
      <c r="D17" s="75">
        <v>1</v>
      </c>
      <c r="E17" s="76" t="s">
        <v>46</v>
      </c>
      <c r="F17" s="77" t="s">
        <v>66</v>
      </c>
      <c r="G17" s="142"/>
      <c r="H17" s="78" t="s">
        <v>34</v>
      </c>
      <c r="I17" s="61"/>
      <c r="J17" s="62"/>
      <c r="K17" s="63"/>
      <c r="L17" s="91"/>
      <c r="M17" s="80"/>
      <c r="N17" s="80"/>
      <c r="O17" s="66"/>
      <c r="P17" s="81">
        <f>D17*Q17</f>
        <v>2600</v>
      </c>
      <c r="Q17" s="82">
        <v>2600</v>
      </c>
      <c r="R17" s="149"/>
      <c r="S17" s="83">
        <f>D17*R17</f>
        <v>0</v>
      </c>
      <c r="T17" s="84" t="str">
        <f t="shared" si="1"/>
        <v xml:space="preserve"> </v>
      </c>
      <c r="U17" s="71"/>
      <c r="V17" s="96" t="s">
        <v>13</v>
      </c>
    </row>
    <row r="18" spans="1:22" ht="43.5" customHeight="1" x14ac:dyDescent="0.25">
      <c r="A18" s="37"/>
      <c r="B18" s="73">
        <v>10</v>
      </c>
      <c r="C18" s="98" t="s">
        <v>47</v>
      </c>
      <c r="D18" s="75">
        <v>100</v>
      </c>
      <c r="E18" s="76" t="s">
        <v>32</v>
      </c>
      <c r="F18" s="77" t="s">
        <v>67</v>
      </c>
      <c r="G18" s="142"/>
      <c r="H18" s="78" t="s">
        <v>34</v>
      </c>
      <c r="I18" s="61"/>
      <c r="J18" s="62"/>
      <c r="K18" s="63"/>
      <c r="L18" s="99"/>
      <c r="M18" s="80"/>
      <c r="N18" s="80"/>
      <c r="O18" s="66"/>
      <c r="P18" s="81">
        <f>D18*Q18</f>
        <v>400</v>
      </c>
      <c r="Q18" s="82">
        <v>4</v>
      </c>
      <c r="R18" s="149"/>
      <c r="S18" s="83">
        <f>D18*R18</f>
        <v>0</v>
      </c>
      <c r="T18" s="84" t="str">
        <f t="shared" si="1"/>
        <v xml:space="preserve"> </v>
      </c>
      <c r="U18" s="71"/>
      <c r="V18" s="72"/>
    </row>
    <row r="19" spans="1:22" ht="87" customHeight="1" x14ac:dyDescent="0.25">
      <c r="A19" s="37"/>
      <c r="B19" s="73">
        <v>11</v>
      </c>
      <c r="C19" s="98" t="s">
        <v>48</v>
      </c>
      <c r="D19" s="75">
        <v>3</v>
      </c>
      <c r="E19" s="76" t="s">
        <v>32</v>
      </c>
      <c r="F19" s="77" t="s">
        <v>68</v>
      </c>
      <c r="G19" s="142"/>
      <c r="H19" s="78" t="s">
        <v>34</v>
      </c>
      <c r="I19" s="61"/>
      <c r="J19" s="62"/>
      <c r="K19" s="63"/>
      <c r="L19" s="99"/>
      <c r="M19" s="80"/>
      <c r="N19" s="80"/>
      <c r="O19" s="66"/>
      <c r="P19" s="81">
        <f>D19*Q19</f>
        <v>3000</v>
      </c>
      <c r="Q19" s="82">
        <v>1000</v>
      </c>
      <c r="R19" s="149"/>
      <c r="S19" s="83">
        <f>D19*R19</f>
        <v>0</v>
      </c>
      <c r="T19" s="84" t="str">
        <f t="shared" si="1"/>
        <v xml:space="preserve"> </v>
      </c>
      <c r="U19" s="71"/>
      <c r="V19" s="85" t="s">
        <v>15</v>
      </c>
    </row>
    <row r="20" spans="1:22" ht="113.25" customHeight="1" thickBot="1" x14ac:dyDescent="0.3">
      <c r="A20" s="37"/>
      <c r="B20" s="100">
        <v>12</v>
      </c>
      <c r="C20" s="101" t="s">
        <v>49</v>
      </c>
      <c r="D20" s="102">
        <v>7</v>
      </c>
      <c r="E20" s="103" t="s">
        <v>32</v>
      </c>
      <c r="F20" s="104" t="s">
        <v>69</v>
      </c>
      <c r="G20" s="144"/>
      <c r="H20" s="105" t="s">
        <v>34</v>
      </c>
      <c r="I20" s="106"/>
      <c r="J20" s="107"/>
      <c r="K20" s="108"/>
      <c r="L20" s="109"/>
      <c r="M20" s="110"/>
      <c r="N20" s="110"/>
      <c r="O20" s="111"/>
      <c r="P20" s="112">
        <f>D20*Q20</f>
        <v>4200</v>
      </c>
      <c r="Q20" s="113">
        <v>600</v>
      </c>
      <c r="R20" s="151"/>
      <c r="S20" s="114">
        <f>D20*R20</f>
        <v>0</v>
      </c>
      <c r="T20" s="115" t="str">
        <f t="shared" si="0"/>
        <v xml:space="preserve"> </v>
      </c>
      <c r="U20" s="116"/>
      <c r="V20" s="117" t="s">
        <v>13</v>
      </c>
    </row>
    <row r="21" spans="1:22" ht="17.45" customHeight="1" thickTop="1" thickBot="1" x14ac:dyDescent="0.3">
      <c r="C21" s="1"/>
      <c r="D21" s="1"/>
      <c r="E21" s="1"/>
      <c r="F21" s="1"/>
      <c r="G21" s="1"/>
      <c r="H21" s="1"/>
      <c r="I21" s="1"/>
      <c r="J21" s="1"/>
      <c r="N21" s="1"/>
      <c r="O21" s="1"/>
      <c r="P21" s="1"/>
    </row>
    <row r="22" spans="1:22" ht="51.75" customHeight="1" thickTop="1" thickBot="1" x14ac:dyDescent="0.3">
      <c r="B22" s="118" t="s">
        <v>28</v>
      </c>
      <c r="C22" s="118"/>
      <c r="D22" s="118"/>
      <c r="E22" s="118"/>
      <c r="F22" s="118"/>
      <c r="G22" s="118"/>
      <c r="H22" s="119"/>
      <c r="I22" s="119"/>
      <c r="J22" s="120"/>
      <c r="K22" s="120"/>
      <c r="L22" s="27"/>
      <c r="M22" s="27"/>
      <c r="N22" s="27"/>
      <c r="O22" s="121"/>
      <c r="P22" s="121"/>
      <c r="Q22" s="122" t="s">
        <v>9</v>
      </c>
      <c r="R22" s="123" t="s">
        <v>10</v>
      </c>
      <c r="S22" s="124"/>
      <c r="T22" s="125"/>
      <c r="U22" s="126"/>
      <c r="V22" s="127"/>
    </row>
    <row r="23" spans="1:22" ht="50.45" customHeight="1" thickTop="1" thickBot="1" x14ac:dyDescent="0.3">
      <c r="B23" s="128" t="s">
        <v>27</v>
      </c>
      <c r="C23" s="128"/>
      <c r="D23" s="128"/>
      <c r="E23" s="128"/>
      <c r="F23" s="128"/>
      <c r="G23" s="128"/>
      <c r="H23" s="128"/>
      <c r="I23" s="129"/>
      <c r="L23" s="7"/>
      <c r="M23" s="7"/>
      <c r="N23" s="7"/>
      <c r="O23" s="130"/>
      <c r="P23" s="130"/>
      <c r="Q23" s="131">
        <f>SUM(P7:P20)</f>
        <v>241800</v>
      </c>
      <c r="R23" s="132">
        <f>SUM(S7:S20)</f>
        <v>0</v>
      </c>
      <c r="S23" s="133"/>
      <c r="T23" s="134"/>
    </row>
    <row r="24" spans="1:22" ht="15.75" thickTop="1" x14ac:dyDescent="0.25">
      <c r="B24" s="135" t="s">
        <v>30</v>
      </c>
      <c r="C24" s="135"/>
      <c r="D24" s="135"/>
      <c r="E24" s="135"/>
      <c r="F24" s="135"/>
      <c r="G24" s="135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36"/>
      <c r="C25" s="136"/>
      <c r="D25" s="136"/>
      <c r="E25" s="136"/>
      <c r="F25" s="13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36"/>
      <c r="C26" s="136"/>
      <c r="D26" s="136"/>
      <c r="E26" s="136"/>
      <c r="F26" s="13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36"/>
      <c r="C27" s="136"/>
      <c r="D27" s="136"/>
      <c r="E27" s="136"/>
      <c r="F27" s="13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20"/>
      <c r="D28" s="137"/>
      <c r="E28" s="120"/>
      <c r="F28" s="12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H29" s="139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20"/>
      <c r="D30" s="137"/>
      <c r="E30" s="120"/>
      <c r="F30" s="12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20"/>
      <c r="D31" s="137"/>
      <c r="E31" s="120"/>
      <c r="F31" s="12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20"/>
      <c r="D32" s="137"/>
      <c r="E32" s="120"/>
      <c r="F32" s="12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0"/>
      <c r="D33" s="137"/>
      <c r="E33" s="120"/>
      <c r="F33" s="12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0"/>
      <c r="D34" s="137"/>
      <c r="E34" s="120"/>
      <c r="F34" s="12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0"/>
      <c r="D35" s="137"/>
      <c r="E35" s="120"/>
      <c r="F35" s="12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0"/>
      <c r="D36" s="137"/>
      <c r="E36" s="120"/>
      <c r="F36" s="12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0"/>
      <c r="D37" s="137"/>
      <c r="E37" s="120"/>
      <c r="F37" s="12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0"/>
      <c r="D38" s="137"/>
      <c r="E38" s="120"/>
      <c r="F38" s="12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0"/>
      <c r="D39" s="137"/>
      <c r="E39" s="120"/>
      <c r="F39" s="12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0"/>
      <c r="D40" s="137"/>
      <c r="E40" s="120"/>
      <c r="F40" s="12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0"/>
      <c r="D41" s="137"/>
      <c r="E41" s="120"/>
      <c r="F41" s="12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0"/>
      <c r="D42" s="137"/>
      <c r="E42" s="120"/>
      <c r="F42" s="12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0"/>
      <c r="D43" s="137"/>
      <c r="E43" s="120"/>
      <c r="F43" s="12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0"/>
      <c r="D44" s="137"/>
      <c r="E44" s="120"/>
      <c r="F44" s="12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0"/>
      <c r="D45" s="137"/>
      <c r="E45" s="120"/>
      <c r="F45" s="12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0"/>
      <c r="D46" s="137"/>
      <c r="E46" s="120"/>
      <c r="F46" s="12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0"/>
      <c r="D47" s="137"/>
      <c r="E47" s="120"/>
      <c r="F47" s="12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0"/>
      <c r="D48" s="137"/>
      <c r="E48" s="120"/>
      <c r="F48" s="12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0"/>
      <c r="D49" s="137"/>
      <c r="E49" s="120"/>
      <c r="F49" s="12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0"/>
      <c r="D50" s="137"/>
      <c r="E50" s="120"/>
      <c r="F50" s="12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0"/>
      <c r="D51" s="137"/>
      <c r="E51" s="120"/>
      <c r="F51" s="12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0"/>
      <c r="D52" s="137"/>
      <c r="E52" s="120"/>
      <c r="F52" s="12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0"/>
      <c r="D53" s="137"/>
      <c r="E53" s="120"/>
      <c r="F53" s="12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0"/>
      <c r="D54" s="137"/>
      <c r="E54" s="120"/>
      <c r="F54" s="12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0"/>
      <c r="D55" s="137"/>
      <c r="E55" s="120"/>
      <c r="F55" s="12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0"/>
      <c r="D56" s="137"/>
      <c r="E56" s="120"/>
      <c r="F56" s="12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0"/>
      <c r="D57" s="137"/>
      <c r="E57" s="120"/>
      <c r="F57" s="12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0"/>
      <c r="D58" s="137"/>
      <c r="E58" s="120"/>
      <c r="F58" s="12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0"/>
      <c r="D59" s="137"/>
      <c r="E59" s="120"/>
      <c r="F59" s="12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0"/>
      <c r="D60" s="137"/>
      <c r="E60" s="120"/>
      <c r="F60" s="12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0"/>
      <c r="D61" s="137"/>
      <c r="E61" s="120"/>
      <c r="F61" s="12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0"/>
      <c r="D62" s="137"/>
      <c r="E62" s="120"/>
      <c r="F62" s="12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0"/>
      <c r="D63" s="137"/>
      <c r="E63" s="120"/>
      <c r="F63" s="12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0"/>
      <c r="D64" s="137"/>
      <c r="E64" s="120"/>
      <c r="F64" s="12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0"/>
      <c r="D65" s="137"/>
      <c r="E65" s="120"/>
      <c r="F65" s="12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0"/>
      <c r="D66" s="137"/>
      <c r="E66" s="120"/>
      <c r="F66" s="12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0"/>
      <c r="D67" s="137"/>
      <c r="E67" s="120"/>
      <c r="F67" s="12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0"/>
      <c r="D68" s="137"/>
      <c r="E68" s="120"/>
      <c r="F68" s="12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0"/>
      <c r="D69" s="137"/>
      <c r="E69" s="120"/>
      <c r="F69" s="12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0"/>
      <c r="D70" s="137"/>
      <c r="E70" s="120"/>
      <c r="F70" s="12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0"/>
      <c r="D71" s="137"/>
      <c r="E71" s="120"/>
      <c r="F71" s="12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0"/>
      <c r="D72" s="137"/>
      <c r="E72" s="120"/>
      <c r="F72" s="12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0"/>
      <c r="D73" s="137"/>
      <c r="E73" s="120"/>
      <c r="F73" s="12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0"/>
      <c r="D74" s="137"/>
      <c r="E74" s="120"/>
      <c r="F74" s="12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0"/>
      <c r="D75" s="137"/>
      <c r="E75" s="120"/>
      <c r="F75" s="12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0"/>
      <c r="D76" s="137"/>
      <c r="E76" s="120"/>
      <c r="F76" s="12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0"/>
      <c r="D77" s="137"/>
      <c r="E77" s="120"/>
      <c r="F77" s="12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0"/>
      <c r="D78" s="137"/>
      <c r="E78" s="120"/>
      <c r="F78" s="12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0"/>
      <c r="D79" s="137"/>
      <c r="E79" s="120"/>
      <c r="F79" s="12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0"/>
      <c r="D80" s="137"/>
      <c r="E80" s="120"/>
      <c r="F80" s="12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0"/>
      <c r="D81" s="137"/>
      <c r="E81" s="120"/>
      <c r="F81" s="12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0"/>
      <c r="D82" s="137"/>
      <c r="E82" s="120"/>
      <c r="F82" s="12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0"/>
      <c r="D83" s="137"/>
      <c r="E83" s="120"/>
      <c r="F83" s="12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0"/>
      <c r="D84" s="137"/>
      <c r="E84" s="120"/>
      <c r="F84" s="12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0"/>
      <c r="D85" s="137"/>
      <c r="E85" s="120"/>
      <c r="F85" s="12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0"/>
      <c r="D86" s="137"/>
      <c r="E86" s="120"/>
      <c r="F86" s="12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0"/>
      <c r="D87" s="137"/>
      <c r="E87" s="120"/>
      <c r="F87" s="12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0"/>
      <c r="D88" s="137"/>
      <c r="E88" s="120"/>
      <c r="F88" s="12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0"/>
      <c r="D89" s="137"/>
      <c r="E89" s="120"/>
      <c r="F89" s="12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0"/>
      <c r="D90" s="137"/>
      <c r="E90" s="120"/>
      <c r="F90" s="12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0"/>
      <c r="D91" s="137"/>
      <c r="E91" s="120"/>
      <c r="F91" s="12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0"/>
      <c r="D92" s="137"/>
      <c r="E92" s="120"/>
      <c r="F92" s="12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0"/>
      <c r="D93" s="137"/>
      <c r="E93" s="120"/>
      <c r="F93" s="12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0"/>
      <c r="D94" s="137"/>
      <c r="E94" s="120"/>
      <c r="F94" s="12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0"/>
      <c r="D95" s="137"/>
      <c r="E95" s="120"/>
      <c r="F95" s="12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0"/>
      <c r="D96" s="137"/>
      <c r="E96" s="120"/>
      <c r="F96" s="12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0"/>
      <c r="D97" s="137"/>
      <c r="E97" s="120"/>
      <c r="F97" s="12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0"/>
      <c r="D98" s="137"/>
      <c r="E98" s="120"/>
      <c r="F98" s="12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0"/>
      <c r="D99" s="137"/>
      <c r="E99" s="120"/>
      <c r="F99" s="12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0"/>
      <c r="D100" s="137"/>
      <c r="E100" s="120"/>
      <c r="F100" s="120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0"/>
      <c r="D101" s="137"/>
      <c r="E101" s="120"/>
      <c r="F101" s="120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20"/>
      <c r="D102" s="137"/>
      <c r="E102" s="120"/>
      <c r="F102" s="120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20"/>
      <c r="D103" s="137"/>
      <c r="E103" s="120"/>
      <c r="F103" s="120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20"/>
      <c r="D104" s="137"/>
      <c r="E104" s="120"/>
      <c r="F104" s="120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20"/>
      <c r="D105" s="137"/>
      <c r="E105" s="120"/>
      <c r="F105" s="120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20"/>
      <c r="D106" s="137"/>
      <c r="E106" s="120"/>
      <c r="F106" s="120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20"/>
      <c r="D107" s="137"/>
      <c r="E107" s="120"/>
      <c r="F107" s="120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20"/>
      <c r="D108" s="137"/>
      <c r="E108" s="120"/>
      <c r="F108" s="120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20"/>
      <c r="D109" s="137"/>
      <c r="E109" s="120"/>
      <c r="F109" s="120"/>
      <c r="G109" s="16"/>
      <c r="H109" s="16"/>
      <c r="I109" s="11"/>
      <c r="J109" s="11"/>
      <c r="K109" s="11"/>
      <c r="L109" s="11"/>
      <c r="M109" s="11"/>
      <c r="N109" s="17"/>
      <c r="O109" s="17"/>
      <c r="P109" s="17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</sheetData>
  <sheetProtection algorithmName="SHA-512" hashValue="HfMIUMbsovg+rYmSOGjLyCozi/NZ9ImhNlBudS9E2nzrGWVzkZ4fu/jm7Ni3xevufO6bA39qS2heo2ac+fOZ2Q==" saltValue="0w3BzdVR1ETuMTd2jKALSg==" spinCount="100000" sheet="1" objects="1" scenarios="1"/>
  <mergeCells count="37">
    <mergeCell ref="B24:G24"/>
    <mergeCell ref="R23:T23"/>
    <mergeCell ref="R22:T22"/>
    <mergeCell ref="B22:G22"/>
    <mergeCell ref="B23:H23"/>
    <mergeCell ref="V13:V14"/>
    <mergeCell ref="V15:V16"/>
    <mergeCell ref="B1:D1"/>
    <mergeCell ref="G5:H5"/>
    <mergeCell ref="I7:I20"/>
    <mergeCell ref="B7:B8"/>
    <mergeCell ref="C7:C8"/>
    <mergeCell ref="D7:D8"/>
    <mergeCell ref="E7:E8"/>
    <mergeCell ref="L7:L8"/>
    <mergeCell ref="B10:B11"/>
    <mergeCell ref="C10:C11"/>
    <mergeCell ref="P10:P11"/>
    <mergeCell ref="Q10:Q11"/>
    <mergeCell ref="V17:V18"/>
    <mergeCell ref="M7:M20"/>
    <mergeCell ref="N7:N20"/>
    <mergeCell ref="O7:O20"/>
    <mergeCell ref="P7:P8"/>
    <mergeCell ref="Q7:Q8"/>
    <mergeCell ref="T7:T8"/>
    <mergeCell ref="V7:V8"/>
    <mergeCell ref="T10:T11"/>
    <mergeCell ref="V10:V11"/>
    <mergeCell ref="U7:U20"/>
    <mergeCell ref="L17:L20"/>
    <mergeCell ref="L13:L14"/>
    <mergeCell ref="D10:D11"/>
    <mergeCell ref="E10:E11"/>
    <mergeCell ref="L10:L11"/>
    <mergeCell ref="J7:J20"/>
    <mergeCell ref="K7:K20"/>
  </mergeCells>
  <conditionalFormatting sqref="G7:H20 R7:R2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0">
    <cfRule type="notContainsBlanks" dxfId="2" priority="78">
      <formula>LEN(TRIM(G7))&gt;0</formula>
    </cfRule>
  </conditionalFormatting>
  <conditionalFormatting sqref="T7 T9:T10 T12:T2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0 E12:E20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2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 S11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V19:V20 V15 V17 V7 V9:V10 V12:V13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2025-06-26T10:46:29Z</cp:lastPrinted>
  <dcterms:created xsi:type="dcterms:W3CDTF">2014-03-05T12:43:32Z</dcterms:created>
  <dcterms:modified xsi:type="dcterms:W3CDTF">2025-06-27T08:29:20Z</dcterms:modified>
</cp:coreProperties>
</file>